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Orçamento" sheetId="1" r:id="rId1"/>
    <sheet name="Cronograma" sheetId="3" r:id="rId2"/>
  </sheets>
  <definedNames>
    <definedName name="_xlnm.Print_Area" localSheetId="1">Cronograma!$A$1:$M$45</definedName>
    <definedName name="_xlnm.Print_Area" localSheetId="0">Orçamento!$A$2:$F$51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6" i="1" l="1"/>
  <c r="F35" i="1"/>
  <c r="F30" i="1" l="1"/>
  <c r="F29" i="1" l="1"/>
  <c r="F28" i="1"/>
  <c r="G34" i="3" l="1"/>
  <c r="G33" i="3"/>
  <c r="G32" i="3"/>
  <c r="G29" i="3"/>
  <c r="G28" i="3"/>
  <c r="G25" i="3"/>
  <c r="G24" i="3"/>
  <c r="G21" i="3"/>
  <c r="G20" i="3"/>
  <c r="G19" i="3"/>
  <c r="G16" i="3"/>
  <c r="G13" i="3"/>
  <c r="F37" i="1" l="1"/>
  <c r="F39" i="1" s="1"/>
  <c r="F34" i="1"/>
  <c r="F27" i="1"/>
  <c r="F26" i="1"/>
  <c r="F23" i="1"/>
  <c r="F16" i="1"/>
  <c r="F17" i="1" s="1"/>
  <c r="G17" i="3" s="1"/>
  <c r="F20" i="1"/>
  <c r="F19" i="1"/>
  <c r="F13" i="1"/>
  <c r="F14" i="1" s="1"/>
  <c r="G14" i="3" s="1"/>
  <c r="F32" i="1" l="1"/>
  <c r="G30" i="3" s="1"/>
  <c r="F24" i="1"/>
  <c r="G26" i="3" s="1"/>
  <c r="F21" i="1"/>
  <c r="G22" i="3" l="1"/>
  <c r="F40" i="1"/>
  <c r="G35" i="3"/>
  <c r="G36" i="3" l="1"/>
  <c r="I17" i="3" s="1"/>
  <c r="I26" i="3" l="1"/>
  <c r="I22" i="3"/>
  <c r="I14" i="3"/>
  <c r="I35" i="3"/>
  <c r="I30" i="3"/>
  <c r="I36" i="3" l="1"/>
</calcChain>
</file>

<file path=xl/sharedStrings.xml><?xml version="1.0" encoding="utf-8"?>
<sst xmlns="http://schemas.openxmlformats.org/spreadsheetml/2006/main" count="173" uniqueCount="99">
  <si>
    <t>ORÇAMENTO</t>
  </si>
  <si>
    <t>Item</t>
  </si>
  <si>
    <t>Descrição</t>
  </si>
  <si>
    <t>Unidade</t>
  </si>
  <si>
    <t>Valor Unitário</t>
  </si>
  <si>
    <t>Total</t>
  </si>
  <si>
    <t>1.1</t>
  </si>
  <si>
    <t>SERVIÇOS PRELIMINARES</t>
  </si>
  <si>
    <t>IDENTIFICAÇÃO DA OBRA</t>
  </si>
  <si>
    <t>1.1.1</t>
  </si>
  <si>
    <t>1.2</t>
  </si>
  <si>
    <t>ESCAVAÇÃO E ATERRO</t>
  </si>
  <si>
    <t>1.2.1</t>
  </si>
  <si>
    <t>Escavação de fundações superficiais</t>
  </si>
  <si>
    <t>1.3</t>
  </si>
  <si>
    <t>LOCAÇÃO DA OBRA</t>
  </si>
  <si>
    <t>Locação da obra</t>
  </si>
  <si>
    <t>INFRA ESTRUTURA</t>
  </si>
  <si>
    <t>Fundações superficiais</t>
  </si>
  <si>
    <t>Vigas baldrame</t>
  </si>
  <si>
    <t>SUPRA ESTRUTURA</t>
  </si>
  <si>
    <t>Estrutura metálica da cobertura</t>
  </si>
  <si>
    <t>TOTAL DO ITEM</t>
  </si>
  <si>
    <t>m²</t>
  </si>
  <si>
    <t>m³</t>
  </si>
  <si>
    <t>74209/001</t>
  </si>
  <si>
    <t>73964/006</t>
  </si>
  <si>
    <t>73992/001</t>
  </si>
  <si>
    <t xml:space="preserve">TOTAL </t>
  </si>
  <si>
    <t xml:space="preserve"> SINAPI</t>
  </si>
  <si>
    <t>BDI JÁ INCLUSO: 20%</t>
  </si>
  <si>
    <t>COBERTURA</t>
  </si>
  <si>
    <t>Telhas de fibrocimento</t>
  </si>
  <si>
    <t>74008/001</t>
  </si>
  <si>
    <t>Cumeeira de fibrocimento</t>
  </si>
  <si>
    <t>74045/001</t>
  </si>
  <si>
    <t>m</t>
  </si>
  <si>
    <t>Terças de madeira 6 x 16 1a qualidade</t>
  </si>
  <si>
    <t>1.3.1</t>
  </si>
  <si>
    <t>1.3.2</t>
  </si>
  <si>
    <t>1.3.3</t>
  </si>
  <si>
    <t>2.1</t>
  </si>
  <si>
    <t>2.2</t>
  </si>
  <si>
    <t>4.1</t>
  </si>
  <si>
    <t>4.2</t>
  </si>
  <si>
    <t>4.3</t>
  </si>
  <si>
    <t>3.1</t>
  </si>
  <si>
    <t>3.2</t>
  </si>
  <si>
    <t>Prefeitura Municipal de Águas Frias</t>
  </si>
  <si>
    <t>Luciano dos Santos - Eng. Civil</t>
  </si>
  <si>
    <t>Quant.</t>
  </si>
  <si>
    <t>___________________________________</t>
  </si>
  <si>
    <t>Crea-sc 92.390-7</t>
  </si>
  <si>
    <t>Placa da obra  em aço galvanizado</t>
  </si>
  <si>
    <t>Escavações de valas vigas baldrame</t>
  </si>
  <si>
    <t>Reaterro de valas fundações</t>
  </si>
  <si>
    <t>Estrutura de concreto armado(pilares)</t>
  </si>
  <si>
    <t>CRONOGRAMA</t>
  </si>
  <si>
    <t>MÊS 01</t>
  </si>
  <si>
    <t>MÊS 02</t>
  </si>
  <si>
    <t>DO ITEM (%)</t>
  </si>
  <si>
    <t>TOTAIS</t>
  </si>
  <si>
    <t xml:space="preserve">                                           CEP: 89843-000</t>
  </si>
  <si>
    <t xml:space="preserve">                                           Telefone: 49 – 3332 0019</t>
  </si>
  <si>
    <t>mensal</t>
  </si>
  <si>
    <t>acumulado</t>
  </si>
  <si>
    <t xml:space="preserve">                                           CNPJ: 95.990.180/0001-02  </t>
  </si>
  <si>
    <t>___________________________________________________</t>
  </si>
  <si>
    <t xml:space="preserve">Placa da obra  </t>
  </si>
  <si>
    <t>Reaterro de valas</t>
  </si>
  <si>
    <r>
      <t xml:space="preserve">                                                   </t>
    </r>
    <r>
      <rPr>
        <sz val="12"/>
        <color theme="1"/>
        <rFont val="Times New Roman"/>
        <family val="1"/>
      </rPr>
      <t>Rua Sete de Setembro, 512  - Centro</t>
    </r>
  </si>
  <si>
    <t>Telhas de aluzinco esp. 0,43mm</t>
  </si>
  <si>
    <t>Danilo Daga</t>
  </si>
  <si>
    <t>Prefeito Municipal</t>
  </si>
  <si>
    <t>_____________________________________</t>
  </si>
  <si>
    <t>3.3</t>
  </si>
  <si>
    <t>3.4</t>
  </si>
  <si>
    <t>CREA-SC 92.390-7</t>
  </si>
  <si>
    <t xml:space="preserve">Estrutura metálica pilares </t>
  </si>
  <si>
    <t>Contrapiso em concreto, espessura 5 cm</t>
  </si>
  <si>
    <t>3.5</t>
  </si>
  <si>
    <t>Piso de cimento desempenado  esp =2 cm</t>
  </si>
  <si>
    <t>Águas Frias, 18 de setembro de 2015</t>
  </si>
  <si>
    <t>COBERTURA e FECHAMENTO</t>
  </si>
  <si>
    <t>Fechamento em aluzinco esp. 0,43mm</t>
  </si>
  <si>
    <t>Alvenaria de tijolo cerâmico 9x14x24</t>
  </si>
  <si>
    <t>Terças metalica fechamento e fixação</t>
  </si>
  <si>
    <t>Terças metalica cobertura e fixação</t>
  </si>
  <si>
    <t xml:space="preserve">Fundações superficiais </t>
  </si>
  <si>
    <t>Águas Frias, 18 de setembro de 2015.</t>
  </si>
  <si>
    <r>
      <t xml:space="preserve">                                                  </t>
    </r>
    <r>
      <rPr>
        <b/>
        <sz val="14"/>
        <color theme="1"/>
        <rFont val="Times New Roman"/>
        <family val="1"/>
      </rPr>
      <t>MUNÍCIPIO DE ÁGUAS FRIAS - SC</t>
    </r>
  </si>
  <si>
    <t>4.4</t>
  </si>
  <si>
    <t>4.5</t>
  </si>
  <si>
    <t>Portão de correr 4,00 x5,00m</t>
  </si>
  <si>
    <t>MUNÍCIPIO DE ÁGUAS  FRIAS - SC</t>
  </si>
  <si>
    <t>Rua Sete de Setembro, 512  - Centro</t>
  </si>
  <si>
    <t>CNPJ: 95.990.180/0001-02</t>
  </si>
  <si>
    <t>CEP: 89843-000</t>
  </si>
  <si>
    <t>Telefone: 49 – 3332 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</si>
</sst>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center"/>
    </xf>
    <xf numFmtId="44" fontId="0" fillId="0" borderId="0" xfId="2" applyFont="1"/>
    <xf numFmtId="43" fontId="0" fillId="0" borderId="0" xfId="1" applyFont="1"/>
    <xf numFmtId="0" fontId="0" fillId="0" borderId="0" xfId="0" applyAlignment="1"/>
    <xf numFmtId="0" fontId="5" fillId="0" borderId="1" xfId="0" applyFont="1" applyFill="1" applyBorder="1" applyAlignment="1">
      <alignment vertical="center"/>
    </xf>
    <xf numFmtId="0" fontId="0" fillId="0" borderId="1" xfId="0" applyBorder="1"/>
    <xf numFmtId="43" fontId="0" fillId="0" borderId="1" xfId="1" applyFont="1" applyBorder="1"/>
    <xf numFmtId="44" fontId="0" fillId="0" borderId="1" xfId="2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43" fontId="0" fillId="2" borderId="1" xfId="1" applyFont="1" applyFill="1" applyBorder="1"/>
    <xf numFmtId="44" fontId="0" fillId="2" borderId="1" xfId="2" applyFont="1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43" fontId="0" fillId="3" borderId="1" xfId="1" applyFont="1" applyFill="1" applyBorder="1"/>
    <xf numFmtId="44" fontId="2" fillId="3" borderId="1" xfId="2" applyFont="1" applyFill="1" applyBorder="1"/>
    <xf numFmtId="43" fontId="0" fillId="0" borderId="0" xfId="1" applyFont="1" applyBorder="1" applyAlignment="1"/>
    <xf numFmtId="44" fontId="0" fillId="0" borderId="3" xfId="2" applyFont="1" applyBorder="1"/>
    <xf numFmtId="44" fontId="0" fillId="3" borderId="1" xfId="2" applyFont="1" applyFill="1" applyBorder="1"/>
    <xf numFmtId="44" fontId="0" fillId="0" borderId="2" xfId="2" applyFont="1" applyBorder="1" applyAlignment="1"/>
    <xf numFmtId="0" fontId="0" fillId="0" borderId="0" xfId="0" applyBorder="1"/>
    <xf numFmtId="43" fontId="0" fillId="0" borderId="0" xfId="1" applyFont="1" applyBorder="1"/>
    <xf numFmtId="44" fontId="0" fillId="0" borderId="0" xfId="2" applyFont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43" fontId="0" fillId="4" borderId="1" xfId="1" applyFont="1" applyFill="1" applyBorder="1"/>
    <xf numFmtId="44" fontId="0" fillId="4" borderId="1" xfId="2" applyFont="1" applyFill="1" applyBorder="1"/>
    <xf numFmtId="0" fontId="0" fillId="4" borderId="1" xfId="0" applyFill="1" applyBorder="1" applyAlignment="1">
      <alignment horizontal="left"/>
    </xf>
    <xf numFmtId="44" fontId="0" fillId="0" borderId="0" xfId="2" applyFont="1" applyBorder="1" applyAlignment="1"/>
    <xf numFmtId="0" fontId="7" fillId="0" borderId="0" xfId="0" applyFont="1" applyAlignment="1"/>
    <xf numFmtId="9" fontId="0" fillId="0" borderId="0" xfId="3" applyFont="1"/>
    <xf numFmtId="9" fontId="0" fillId="0" borderId="0" xfId="3" applyFont="1" applyAlignment="1"/>
    <xf numFmtId="9" fontId="0" fillId="0" borderId="1" xfId="3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3" applyFont="1" applyBorder="1"/>
    <xf numFmtId="0" fontId="0" fillId="5" borderId="1" xfId="0" applyFill="1" applyBorder="1"/>
    <xf numFmtId="43" fontId="0" fillId="5" borderId="1" xfId="1" applyFont="1" applyFill="1" applyBorder="1"/>
    <xf numFmtId="44" fontId="0" fillId="5" borderId="1" xfId="2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8" fillId="5" borderId="1" xfId="0" applyFont="1" applyFill="1" applyBorder="1" applyAlignment="1">
      <alignment vertical="center"/>
    </xf>
    <xf numFmtId="0" fontId="7" fillId="5" borderId="1" xfId="0" applyFont="1" applyFill="1" applyBorder="1"/>
    <xf numFmtId="44" fontId="7" fillId="5" borderId="1" xfId="2" applyFont="1" applyFill="1" applyBorder="1"/>
    <xf numFmtId="0" fontId="7" fillId="5" borderId="1" xfId="0" applyFont="1" applyFill="1" applyBorder="1" applyAlignment="1">
      <alignment horizontal="center"/>
    </xf>
    <xf numFmtId="43" fontId="2" fillId="0" borderId="8" xfId="1" applyFont="1" applyBorder="1"/>
    <xf numFmtId="43" fontId="2" fillId="0" borderId="8" xfId="1" applyFont="1" applyBorder="1" applyAlignment="1"/>
    <xf numFmtId="44" fontId="2" fillId="0" borderId="2" xfId="2" applyFont="1" applyBorder="1" applyAlignment="1"/>
    <xf numFmtId="44" fontId="2" fillId="0" borderId="3" xfId="2" applyFont="1" applyBorder="1"/>
    <xf numFmtId="0" fontId="2" fillId="0" borderId="8" xfId="0" applyFont="1" applyBorder="1" applyAlignment="1">
      <alignment horizontal="center"/>
    </xf>
    <xf numFmtId="0" fontId="0" fillId="6" borderId="1" xfId="0" applyFill="1" applyBorder="1"/>
    <xf numFmtId="43" fontId="0" fillId="6" borderId="1" xfId="1" applyFont="1" applyFill="1" applyBorder="1"/>
    <xf numFmtId="44" fontId="0" fillId="6" borderId="1" xfId="2" applyFont="1" applyFill="1" applyBorder="1"/>
    <xf numFmtId="44" fontId="2" fillId="6" borderId="1" xfId="2" applyFont="1" applyFill="1" applyBorder="1"/>
    <xf numFmtId="0" fontId="0" fillId="6" borderId="1" xfId="0" applyFill="1" applyBorder="1" applyAlignment="1">
      <alignment horizontal="center"/>
    </xf>
    <xf numFmtId="10" fontId="0" fillId="6" borderId="1" xfId="3" applyNumberFormat="1" applyFont="1" applyFill="1" applyBorder="1" applyAlignment="1">
      <alignment horizontal="center" vertical="center"/>
    </xf>
    <xf numFmtId="9" fontId="0" fillId="6" borderId="1" xfId="3" applyFont="1" applyFill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43" fontId="0" fillId="0" borderId="12" xfId="1" applyFont="1" applyBorder="1"/>
    <xf numFmtId="44" fontId="0" fillId="0" borderId="12" xfId="2" applyFont="1" applyBorder="1"/>
    <xf numFmtId="0" fontId="0" fillId="0" borderId="12" xfId="0" applyBorder="1" applyAlignment="1">
      <alignment horizontal="center"/>
    </xf>
    <xf numFmtId="9" fontId="0" fillId="0" borderId="12" xfId="3" applyFont="1" applyBorder="1"/>
    <xf numFmtId="0" fontId="0" fillId="0" borderId="13" xfId="0" applyBorder="1"/>
    <xf numFmtId="0" fontId="3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6" xfId="0" applyBorder="1"/>
    <xf numFmtId="0" fontId="0" fillId="0" borderId="9" xfId="0" applyBorder="1"/>
    <xf numFmtId="43" fontId="0" fillId="0" borderId="9" xfId="1" applyFont="1" applyBorder="1"/>
    <xf numFmtId="44" fontId="0" fillId="0" borderId="9" xfId="2" applyFont="1" applyBorder="1"/>
    <xf numFmtId="0" fontId="0" fillId="0" borderId="9" xfId="0" applyBorder="1" applyAlignment="1">
      <alignment horizontal="center"/>
    </xf>
    <xf numFmtId="9" fontId="0" fillId="0" borderId="9" xfId="3" applyFont="1" applyBorder="1"/>
    <xf numFmtId="0" fontId="0" fillId="0" borderId="10" xfId="0" applyBorder="1"/>
    <xf numFmtId="0" fontId="3" fillId="0" borderId="1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3" fontId="2" fillId="0" borderId="0" xfId="1" applyFont="1" applyBorder="1"/>
    <xf numFmtId="43" fontId="2" fillId="0" borderId="0" xfId="1" applyFont="1" applyBorder="1" applyAlignment="1"/>
    <xf numFmtId="44" fontId="2" fillId="0" borderId="0" xfId="2" applyFont="1" applyBorder="1" applyAlignment="1"/>
    <xf numFmtId="44" fontId="2" fillId="0" borderId="0" xfId="2" applyFont="1" applyBorder="1"/>
    <xf numFmtId="0" fontId="2" fillId="0" borderId="0" xfId="0" applyFont="1" applyBorder="1" applyAlignment="1">
      <alignment horizontal="center"/>
    </xf>
    <xf numFmtId="10" fontId="2" fillId="0" borderId="0" xfId="0" applyNumberFormat="1" applyFont="1" applyBorder="1"/>
    <xf numFmtId="10" fontId="2" fillId="0" borderId="0" xfId="3" applyNumberFormat="1" applyFont="1" applyBorder="1"/>
    <xf numFmtId="0" fontId="0" fillId="0" borderId="0" xfId="0" applyAlignment="1">
      <alignment horizontal="left"/>
    </xf>
    <xf numFmtId="0" fontId="5" fillId="0" borderId="16" xfId="0" applyFont="1" applyBorder="1" applyAlignment="1">
      <alignment vertical="center"/>
    </xf>
    <xf numFmtId="10" fontId="2" fillId="0" borderId="7" xfId="0" applyNumberFormat="1" applyFont="1" applyBorder="1" applyAlignment="1">
      <alignment horizontal="center" vertical="center"/>
    </xf>
    <xf numFmtId="10" fontId="2" fillId="0" borderId="3" xfId="3" applyNumberFormat="1" applyFont="1" applyBorder="1" applyAlignment="1">
      <alignment horizontal="center" vertical="center"/>
    </xf>
    <xf numFmtId="10" fontId="2" fillId="0" borderId="8" xfId="3" applyNumberFormat="1" applyFont="1" applyBorder="1" applyAlignment="1">
      <alignment horizontal="center" vertical="center"/>
    </xf>
    <xf numFmtId="44" fontId="0" fillId="0" borderId="15" xfId="2" applyFont="1" applyBorder="1"/>
    <xf numFmtId="44" fontId="0" fillId="0" borderId="10" xfId="2" applyFont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6" xfId="0" applyFill="1" applyBorder="1"/>
    <xf numFmtId="0" fontId="0" fillId="6" borderId="20" xfId="0" applyFill="1" applyBorder="1"/>
    <xf numFmtId="43" fontId="0" fillId="6" borderId="20" xfId="1" applyFont="1" applyFill="1" applyBorder="1"/>
    <xf numFmtId="0" fontId="0" fillId="0" borderId="21" xfId="0" applyBorder="1"/>
    <xf numFmtId="43" fontId="0" fillId="0" borderId="21" xfId="1" applyFont="1" applyBorder="1"/>
    <xf numFmtId="0" fontId="0" fillId="2" borderId="4" xfId="0" applyFill="1" applyBorder="1"/>
    <xf numFmtId="43" fontId="0" fillId="2" borderId="6" xfId="1" applyFont="1" applyFill="1" applyBorder="1"/>
    <xf numFmtId="44" fontId="7" fillId="5" borderId="1" xfId="2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3" xfId="0" applyBorder="1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Alignment="1">
      <alignment horizontal="left"/>
    </xf>
    <xf numFmtId="43" fontId="6" fillId="0" borderId="0" xfId="1" applyFont="1" applyBorder="1" applyAlignment="1">
      <alignment horizontal="center" vertical="center"/>
    </xf>
    <xf numFmtId="43" fontId="6" fillId="0" borderId="15" xfId="1" applyFont="1" applyBorder="1" applyAlignment="1">
      <alignment horizontal="center" vertical="center"/>
    </xf>
    <xf numFmtId="43" fontId="9" fillId="0" borderId="0" xfId="1" applyFont="1" applyBorder="1" applyAlignment="1">
      <alignment horizontal="center" vertical="center"/>
    </xf>
    <xf numFmtId="43" fontId="9" fillId="0" borderId="15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9" fontId="7" fillId="5" borderId="4" xfId="3" applyFont="1" applyFill="1" applyBorder="1" applyAlignment="1">
      <alignment horizontal="center" vertical="center"/>
    </xf>
    <xf numFmtId="9" fontId="7" fillId="5" borderId="6" xfId="3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247650</xdr:rowOff>
    </xdr:from>
    <xdr:to>
      <xdr:col>1</xdr:col>
      <xdr:colOff>771525</xdr:colOff>
      <xdr:row>6</xdr:row>
      <xdr:rowOff>190500</xdr:rowOff>
    </xdr:to>
    <xdr:pic>
      <xdr:nvPicPr>
        <xdr:cNvPr id="2" name="Imagem 1" descr="Brasão_de_Águas_Fr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7650"/>
          <a:ext cx="923925" cy="159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0</xdr:row>
      <xdr:rowOff>47625</xdr:rowOff>
    </xdr:from>
    <xdr:to>
      <xdr:col>3</xdr:col>
      <xdr:colOff>628649</xdr:colOff>
      <xdr:row>6</xdr:row>
      <xdr:rowOff>167840</xdr:rowOff>
    </xdr:to>
    <xdr:pic>
      <xdr:nvPicPr>
        <xdr:cNvPr id="2" name="Imagem 1" descr="Brasão_de_Águas_Fr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9" y="47625"/>
          <a:ext cx="1247775" cy="1387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topLeftCell="A10" workbookViewId="0">
      <selection activeCell="I7" sqref="I7"/>
    </sheetView>
  </sheetViews>
  <sheetFormatPr defaultRowHeight="15" x14ac:dyDescent="0.25"/>
  <cols>
    <col min="1" max="1" width="9.140625" customWidth="1"/>
    <col min="2" max="2" width="39.28515625" customWidth="1"/>
    <col min="3" max="3" width="8.5703125" style="3" customWidth="1"/>
    <col min="4" max="4" width="8" customWidth="1"/>
    <col min="5" max="5" width="13.5703125" style="2" customWidth="1"/>
    <col min="6" max="6" width="17" style="2" customWidth="1"/>
  </cols>
  <sheetData>
    <row r="1" spans="1:8" ht="33" customHeight="1" thickBot="1" x14ac:dyDescent="0.3"/>
    <row r="2" spans="1:8" ht="24.75" customHeight="1" x14ac:dyDescent="0.25">
      <c r="A2" s="74" t="s">
        <v>90</v>
      </c>
      <c r="B2" s="102"/>
      <c r="C2" s="102"/>
      <c r="D2" s="102"/>
      <c r="E2" s="102"/>
      <c r="F2" s="103"/>
    </row>
    <row r="3" spans="1:8" ht="15.75" customHeight="1" x14ac:dyDescent="0.25">
      <c r="A3" s="65" t="s">
        <v>70</v>
      </c>
      <c r="B3" s="22"/>
      <c r="C3" s="23"/>
      <c r="D3" s="22"/>
      <c r="E3" s="24"/>
      <c r="F3" s="88"/>
    </row>
    <row r="4" spans="1:8" ht="15.75" customHeight="1" x14ac:dyDescent="0.25">
      <c r="A4" s="66" t="s">
        <v>62</v>
      </c>
      <c r="B4" s="22"/>
      <c r="C4" s="23"/>
      <c r="D4" s="22"/>
      <c r="E4" s="24"/>
      <c r="F4" s="88"/>
    </row>
    <row r="5" spans="1:8" ht="15.75" customHeight="1" x14ac:dyDescent="0.25">
      <c r="A5" s="66" t="s">
        <v>66</v>
      </c>
      <c r="B5" s="22"/>
      <c r="C5" s="23"/>
      <c r="D5" s="22"/>
      <c r="E5" s="24"/>
      <c r="F5" s="88"/>
    </row>
    <row r="6" spans="1:8" ht="24.75" customHeight="1" thickBot="1" x14ac:dyDescent="0.3">
      <c r="A6" s="84" t="s">
        <v>63</v>
      </c>
      <c r="B6" s="68"/>
      <c r="C6" s="69"/>
      <c r="D6" s="68"/>
      <c r="E6" s="70"/>
      <c r="F6" s="89"/>
    </row>
    <row r="7" spans="1:8" ht="34.5" customHeight="1" x14ac:dyDescent="0.25"/>
    <row r="8" spans="1:8" ht="26.25" customHeight="1" x14ac:dyDescent="0.25">
      <c r="A8" s="106" t="s">
        <v>0</v>
      </c>
      <c r="B8" s="106"/>
      <c r="C8" s="106"/>
      <c r="D8" s="106"/>
      <c r="E8" s="106"/>
      <c r="F8" s="106"/>
      <c r="G8" s="4"/>
      <c r="H8" s="4"/>
    </row>
    <row r="9" spans="1:8" x14ac:dyDescent="0.25">
      <c r="A9" s="107" t="s">
        <v>30</v>
      </c>
      <c r="B9" s="108"/>
      <c r="C9" s="108"/>
      <c r="D9" s="108"/>
      <c r="E9" s="108"/>
      <c r="F9" s="108"/>
      <c r="G9" s="4"/>
      <c r="H9" s="4"/>
    </row>
    <row r="10" spans="1:8" ht="15.75" x14ac:dyDescent="0.25">
      <c r="A10" s="5" t="s">
        <v>1</v>
      </c>
      <c r="B10" s="6" t="s">
        <v>2</v>
      </c>
      <c r="C10" s="7" t="s">
        <v>50</v>
      </c>
      <c r="D10" s="6" t="s">
        <v>3</v>
      </c>
      <c r="E10" s="8" t="s">
        <v>4</v>
      </c>
      <c r="F10" s="8" t="s">
        <v>5</v>
      </c>
    </row>
    <row r="11" spans="1:8" x14ac:dyDescent="0.25">
      <c r="A11" s="10">
        <v>1</v>
      </c>
      <c r="B11" s="11" t="s">
        <v>7</v>
      </c>
      <c r="C11" s="12"/>
      <c r="D11" s="11"/>
      <c r="E11" s="13"/>
      <c r="F11" s="13"/>
    </row>
    <row r="12" spans="1:8" x14ac:dyDescent="0.25">
      <c r="A12" s="29" t="s">
        <v>6</v>
      </c>
      <c r="B12" s="26" t="s">
        <v>8</v>
      </c>
      <c r="C12" s="27"/>
      <c r="D12" s="26"/>
      <c r="E12" s="28"/>
      <c r="F12" s="28"/>
    </row>
    <row r="13" spans="1:8" x14ac:dyDescent="0.25">
      <c r="A13" s="9" t="s">
        <v>9</v>
      </c>
      <c r="B13" s="6" t="s">
        <v>68</v>
      </c>
      <c r="C13" s="7">
        <v>3</v>
      </c>
      <c r="D13" s="6" t="s">
        <v>23</v>
      </c>
      <c r="E13" s="8">
        <v>128</v>
      </c>
      <c r="F13" s="8">
        <f>C13*E13</f>
        <v>384</v>
      </c>
    </row>
    <row r="14" spans="1:8" x14ac:dyDescent="0.25">
      <c r="A14" s="15"/>
      <c r="B14" s="15" t="s">
        <v>22</v>
      </c>
      <c r="C14" s="16"/>
      <c r="D14" s="15"/>
      <c r="E14" s="20"/>
      <c r="F14" s="17">
        <f>SUM(F13)</f>
        <v>384</v>
      </c>
    </row>
    <row r="15" spans="1:8" x14ac:dyDescent="0.25">
      <c r="A15" s="29" t="s">
        <v>10</v>
      </c>
      <c r="B15" s="26" t="s">
        <v>15</v>
      </c>
      <c r="C15" s="27"/>
      <c r="D15" s="26"/>
      <c r="E15" s="28"/>
      <c r="F15" s="28"/>
    </row>
    <row r="16" spans="1:8" x14ac:dyDescent="0.25">
      <c r="A16" s="9" t="s">
        <v>12</v>
      </c>
      <c r="B16" s="6" t="s">
        <v>16</v>
      </c>
      <c r="C16" s="7">
        <v>192</v>
      </c>
      <c r="D16" s="6" t="s">
        <v>23</v>
      </c>
      <c r="E16" s="8">
        <v>4.2</v>
      </c>
      <c r="F16" s="8">
        <f>C16*E16</f>
        <v>806.40000000000009</v>
      </c>
    </row>
    <row r="17" spans="1:6" x14ac:dyDescent="0.25">
      <c r="A17" s="15"/>
      <c r="B17" s="15" t="s">
        <v>22</v>
      </c>
      <c r="C17" s="16"/>
      <c r="D17" s="15"/>
      <c r="E17" s="20"/>
      <c r="F17" s="17">
        <f>F16</f>
        <v>806.40000000000009</v>
      </c>
    </row>
    <row r="18" spans="1:6" x14ac:dyDescent="0.25">
      <c r="A18" s="29" t="s">
        <v>14</v>
      </c>
      <c r="B18" s="26" t="s">
        <v>11</v>
      </c>
      <c r="C18" s="27"/>
      <c r="D18" s="26"/>
      <c r="E18" s="28"/>
      <c r="F18" s="28"/>
    </row>
    <row r="19" spans="1:6" x14ac:dyDescent="0.25">
      <c r="A19" s="9" t="s">
        <v>38</v>
      </c>
      <c r="B19" s="6" t="s">
        <v>13</v>
      </c>
      <c r="C19" s="7">
        <v>9.6</v>
      </c>
      <c r="D19" s="6" t="s">
        <v>24</v>
      </c>
      <c r="E19" s="8">
        <v>43.14</v>
      </c>
      <c r="F19" s="8">
        <f>C19*E19</f>
        <v>414.14400000000001</v>
      </c>
    </row>
    <row r="20" spans="1:6" x14ac:dyDescent="0.25">
      <c r="A20" s="9" t="s">
        <v>40</v>
      </c>
      <c r="B20" s="6" t="s">
        <v>69</v>
      </c>
      <c r="C20" s="7">
        <v>7.3</v>
      </c>
      <c r="D20" s="6" t="s">
        <v>24</v>
      </c>
      <c r="E20" s="8">
        <v>21</v>
      </c>
      <c r="F20" s="8">
        <f t="shared" ref="F20" si="0">C20*E20</f>
        <v>153.29999999999998</v>
      </c>
    </row>
    <row r="21" spans="1:6" x14ac:dyDescent="0.25">
      <c r="A21" s="15"/>
      <c r="B21" s="15" t="s">
        <v>22</v>
      </c>
      <c r="C21" s="16"/>
      <c r="D21" s="15"/>
      <c r="E21" s="20"/>
      <c r="F21" s="17">
        <f>SUM(F19:F20)</f>
        <v>567.44399999999996</v>
      </c>
    </row>
    <row r="22" spans="1:6" x14ac:dyDescent="0.25">
      <c r="A22" s="10">
        <v>2</v>
      </c>
      <c r="B22" s="11" t="s">
        <v>17</v>
      </c>
      <c r="C22" s="12"/>
      <c r="D22" s="11"/>
      <c r="E22" s="13"/>
      <c r="F22" s="13"/>
    </row>
    <row r="23" spans="1:6" x14ac:dyDescent="0.25">
      <c r="A23" s="9" t="s">
        <v>41</v>
      </c>
      <c r="B23" s="6" t="s">
        <v>88</v>
      </c>
      <c r="C23" s="7">
        <v>3</v>
      </c>
      <c r="D23" s="6" t="s">
        <v>24</v>
      </c>
      <c r="E23" s="8">
        <v>1750</v>
      </c>
      <c r="F23" s="8">
        <f>C23*E23</f>
        <v>5250</v>
      </c>
    </row>
    <row r="24" spans="1:6" x14ac:dyDescent="0.25">
      <c r="A24" s="15"/>
      <c r="B24" s="15" t="s">
        <v>22</v>
      </c>
      <c r="C24" s="16"/>
      <c r="D24" s="15"/>
      <c r="E24" s="20"/>
      <c r="F24" s="17">
        <f>SUM(F23:F23)</f>
        <v>5250</v>
      </c>
    </row>
    <row r="25" spans="1:6" x14ac:dyDescent="0.25">
      <c r="A25" s="10">
        <v>3</v>
      </c>
      <c r="B25" s="11" t="s">
        <v>20</v>
      </c>
      <c r="C25" s="12"/>
      <c r="D25" s="11"/>
      <c r="E25" s="13"/>
      <c r="F25" s="13"/>
    </row>
    <row r="26" spans="1:6" x14ac:dyDescent="0.25">
      <c r="A26" s="9" t="s">
        <v>46</v>
      </c>
      <c r="B26" s="6" t="s">
        <v>78</v>
      </c>
      <c r="C26" s="7">
        <v>192</v>
      </c>
      <c r="D26" s="6" t="s">
        <v>23</v>
      </c>
      <c r="E26" s="8">
        <v>45</v>
      </c>
      <c r="F26" s="8">
        <f>C26*E26</f>
        <v>8640</v>
      </c>
    </row>
    <row r="27" spans="1:6" x14ac:dyDescent="0.25">
      <c r="A27" s="9" t="s">
        <v>47</v>
      </c>
      <c r="B27" s="6" t="s">
        <v>21</v>
      </c>
      <c r="C27" s="7">
        <v>192</v>
      </c>
      <c r="D27" s="6" t="s">
        <v>23</v>
      </c>
      <c r="E27" s="8">
        <v>38.6</v>
      </c>
      <c r="F27" s="8">
        <f>C27*E27</f>
        <v>7411.2000000000007</v>
      </c>
    </row>
    <row r="28" spans="1:6" x14ac:dyDescent="0.25">
      <c r="A28" s="9" t="s">
        <v>75</v>
      </c>
      <c r="B28" s="6" t="s">
        <v>85</v>
      </c>
      <c r="C28" s="7">
        <v>50</v>
      </c>
      <c r="D28" s="6" t="s">
        <v>23</v>
      </c>
      <c r="E28" s="8">
        <v>45</v>
      </c>
      <c r="F28" s="8">
        <f>C28*E28</f>
        <v>2250</v>
      </c>
    </row>
    <row r="29" spans="1:6" x14ac:dyDescent="0.25">
      <c r="A29" s="9" t="s">
        <v>76</v>
      </c>
      <c r="B29" s="6" t="s">
        <v>79</v>
      </c>
      <c r="C29" s="7">
        <v>144</v>
      </c>
      <c r="D29" s="6" t="s">
        <v>23</v>
      </c>
      <c r="E29" s="8">
        <v>35.6</v>
      </c>
      <c r="F29" s="8">
        <f>C29*E29</f>
        <v>5126.4000000000005</v>
      </c>
    </row>
    <row r="30" spans="1:6" x14ac:dyDescent="0.25">
      <c r="A30" s="9" t="s">
        <v>80</v>
      </c>
      <c r="B30" s="6" t="s">
        <v>81</v>
      </c>
      <c r="C30" s="7">
        <v>192</v>
      </c>
      <c r="D30" s="6" t="s">
        <v>23</v>
      </c>
      <c r="E30" s="8">
        <v>32.200000000000003</v>
      </c>
      <c r="F30" s="8">
        <f>C30*E30</f>
        <v>6182.4000000000005</v>
      </c>
    </row>
    <row r="31" spans="1:6" x14ac:dyDescent="0.25">
      <c r="A31" s="9"/>
      <c r="B31" s="6"/>
      <c r="C31" s="7"/>
      <c r="D31" s="6"/>
      <c r="E31" s="8"/>
      <c r="F31" s="8"/>
    </row>
    <row r="32" spans="1:6" x14ac:dyDescent="0.25">
      <c r="A32" s="15"/>
      <c r="B32" s="15" t="s">
        <v>22</v>
      </c>
      <c r="C32" s="16"/>
      <c r="D32" s="15"/>
      <c r="E32" s="20"/>
      <c r="F32" s="17">
        <f>SUM(F26:F31)</f>
        <v>29610.000000000004</v>
      </c>
    </row>
    <row r="33" spans="1:6" x14ac:dyDescent="0.25">
      <c r="A33" s="10">
        <v>4</v>
      </c>
      <c r="B33" s="11" t="s">
        <v>83</v>
      </c>
      <c r="C33" s="12"/>
      <c r="D33" s="11"/>
      <c r="E33" s="13"/>
      <c r="F33" s="13"/>
    </row>
    <row r="34" spans="1:6" x14ac:dyDescent="0.25">
      <c r="A34" s="9" t="s">
        <v>43</v>
      </c>
      <c r="B34" s="6" t="s">
        <v>71</v>
      </c>
      <c r="C34" s="7">
        <v>192</v>
      </c>
      <c r="D34" s="6" t="s">
        <v>23</v>
      </c>
      <c r="E34" s="8">
        <v>45.22</v>
      </c>
      <c r="F34" s="8">
        <f>C34*E34</f>
        <v>8682.24</v>
      </c>
    </row>
    <row r="35" spans="1:6" x14ac:dyDescent="0.25">
      <c r="A35" s="9" t="s">
        <v>44</v>
      </c>
      <c r="B35" s="6" t="s">
        <v>84</v>
      </c>
      <c r="C35" s="7">
        <v>156.83000000000001</v>
      </c>
      <c r="D35" s="6" t="s">
        <v>23</v>
      </c>
      <c r="E35" s="8">
        <v>45.22</v>
      </c>
      <c r="F35" s="8">
        <f>C35*E35</f>
        <v>7091.8526000000002</v>
      </c>
    </row>
    <row r="36" spans="1:6" x14ac:dyDescent="0.25">
      <c r="A36" s="9" t="s">
        <v>45</v>
      </c>
      <c r="B36" s="6" t="s">
        <v>86</v>
      </c>
      <c r="C36" s="7">
        <v>152.6</v>
      </c>
      <c r="D36" s="6" t="s">
        <v>36</v>
      </c>
      <c r="E36" s="8">
        <v>22.1</v>
      </c>
      <c r="F36" s="8">
        <f>C36*E36</f>
        <v>3372.46</v>
      </c>
    </row>
    <row r="37" spans="1:6" x14ac:dyDescent="0.25">
      <c r="A37" s="9" t="s">
        <v>91</v>
      </c>
      <c r="B37" s="6" t="s">
        <v>87</v>
      </c>
      <c r="C37" s="7">
        <v>192</v>
      </c>
      <c r="D37" s="6" t="s">
        <v>36</v>
      </c>
      <c r="E37" s="8">
        <v>22.1</v>
      </c>
      <c r="F37" s="8">
        <f>C37*E37</f>
        <v>4243.2000000000007</v>
      </c>
    </row>
    <row r="38" spans="1:6" x14ac:dyDescent="0.25">
      <c r="A38" s="9" t="s">
        <v>92</v>
      </c>
      <c r="B38" s="6" t="s">
        <v>93</v>
      </c>
      <c r="C38" s="7">
        <v>20</v>
      </c>
      <c r="D38" s="6" t="s">
        <v>36</v>
      </c>
      <c r="E38" s="8">
        <v>180</v>
      </c>
      <c r="F38" s="8">
        <f>C38*E38</f>
        <v>3600</v>
      </c>
    </row>
    <row r="39" spans="1:6" ht="15.75" thickBot="1" x14ac:dyDescent="0.3">
      <c r="A39" s="15"/>
      <c r="B39" s="15" t="s">
        <v>22</v>
      </c>
      <c r="C39" s="16"/>
      <c r="D39" s="15"/>
      <c r="E39" s="20"/>
      <c r="F39" s="17">
        <f>SUM(F34:F38)</f>
        <v>26989.7526</v>
      </c>
    </row>
    <row r="40" spans="1:6" ht="15.75" thickBot="1" x14ac:dyDescent="0.3">
      <c r="D40" s="18"/>
      <c r="E40" s="21" t="s">
        <v>28</v>
      </c>
      <c r="F40" s="19">
        <f>F39+F32+F24+F17+F21+F14</f>
        <v>63607.596600000012</v>
      </c>
    </row>
    <row r="41" spans="1:6" x14ac:dyDescent="0.25">
      <c r="D41" s="18"/>
      <c r="E41" s="30"/>
      <c r="F41" s="24"/>
    </row>
    <row r="42" spans="1:6" x14ac:dyDescent="0.25">
      <c r="A42" s="109" t="s">
        <v>82</v>
      </c>
      <c r="B42" s="109"/>
      <c r="C42" s="109"/>
    </row>
    <row r="43" spans="1:6" x14ac:dyDescent="0.25">
      <c r="A43" s="83"/>
      <c r="B43" s="83"/>
      <c r="C43" s="83"/>
    </row>
    <row r="44" spans="1:6" x14ac:dyDescent="0.25">
      <c r="A44" s="92"/>
      <c r="B44" s="92"/>
      <c r="C44" s="92"/>
    </row>
    <row r="45" spans="1:6" x14ac:dyDescent="0.25">
      <c r="A45" s="92"/>
      <c r="B45" s="92"/>
      <c r="C45" s="92"/>
    </row>
    <row r="47" spans="1:6" x14ac:dyDescent="0.25">
      <c r="B47" s="4" t="s">
        <v>51</v>
      </c>
      <c r="C47" s="4"/>
      <c r="D47" s="105" t="s">
        <v>51</v>
      </c>
      <c r="E47" s="105"/>
      <c r="F47" s="105"/>
    </row>
    <row r="48" spans="1:6" ht="15.75" x14ac:dyDescent="0.25">
      <c r="B48" s="90" t="s">
        <v>48</v>
      </c>
      <c r="C48" s="90"/>
      <c r="D48" s="104" t="s">
        <v>48</v>
      </c>
      <c r="E48" s="104"/>
      <c r="F48" s="104"/>
    </row>
    <row r="49" spans="2:6" ht="15.75" x14ac:dyDescent="0.25">
      <c r="B49" s="90" t="s">
        <v>49</v>
      </c>
      <c r="C49" s="90"/>
      <c r="D49" s="104" t="s">
        <v>72</v>
      </c>
      <c r="E49" s="104"/>
      <c r="F49" s="104"/>
    </row>
    <row r="50" spans="2:6" ht="15.75" x14ac:dyDescent="0.25">
      <c r="B50" s="90" t="s">
        <v>77</v>
      </c>
      <c r="C50" s="90"/>
      <c r="D50" s="104" t="s">
        <v>73</v>
      </c>
      <c r="E50" s="104"/>
      <c r="F50" s="104"/>
    </row>
    <row r="51" spans="2:6" ht="15.75" x14ac:dyDescent="0.25">
      <c r="B51" s="31"/>
      <c r="C51" s="31"/>
      <c r="D51" s="105"/>
      <c r="E51" s="105"/>
      <c r="F51" s="105"/>
    </row>
  </sheetData>
  <mergeCells count="8">
    <mergeCell ref="D50:F50"/>
    <mergeCell ref="D51:F51"/>
    <mergeCell ref="A8:F8"/>
    <mergeCell ref="A9:F9"/>
    <mergeCell ref="A42:C42"/>
    <mergeCell ref="D48:F48"/>
    <mergeCell ref="D49:F49"/>
    <mergeCell ref="D47:F47"/>
  </mergeCells>
  <pageMargins left="0.511811024" right="0.511811024" top="0.78740157499999996" bottom="0.78740157499999996" header="0.31496062000000002" footer="0.31496062000000002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6"/>
  <sheetViews>
    <sheetView workbookViewId="0">
      <selection activeCell="R18" sqref="R18"/>
    </sheetView>
  </sheetViews>
  <sheetFormatPr defaultRowHeight="15" x14ac:dyDescent="0.25"/>
  <cols>
    <col min="1" max="1" width="9" customWidth="1"/>
    <col min="2" max="2" width="10.85546875" customWidth="1"/>
    <col min="3" max="3" width="13.7109375" customWidth="1"/>
    <col min="4" max="4" width="13.7109375" style="3" customWidth="1"/>
    <col min="5" max="5" width="13.7109375" hidden="1" customWidth="1"/>
    <col min="6" max="6" width="13.7109375" style="2" hidden="1" customWidth="1"/>
    <col min="7" max="7" width="14.28515625" style="2" bestFit="1" customWidth="1"/>
    <col min="8" max="8" width="10.5703125" style="1" hidden="1" customWidth="1"/>
    <col min="9" max="10" width="13.7109375" customWidth="1"/>
    <col min="11" max="12" width="12.7109375" style="32" customWidth="1"/>
    <col min="13" max="13" width="14.42578125" customWidth="1"/>
    <col min="14" max="15" width="5.42578125" customWidth="1"/>
  </cols>
  <sheetData>
    <row r="1" spans="2:13" x14ac:dyDescent="0.25">
      <c r="B1" s="58"/>
      <c r="C1" s="59"/>
      <c r="D1" s="60"/>
      <c r="E1" s="59"/>
      <c r="F1" s="61"/>
      <c r="G1" s="61"/>
      <c r="H1" s="62"/>
      <c r="I1" s="59"/>
      <c r="J1" s="59"/>
      <c r="K1" s="63"/>
      <c r="L1" s="63"/>
      <c r="M1" s="64"/>
    </row>
    <row r="2" spans="2:13" ht="21.75" customHeight="1" x14ac:dyDescent="0.25">
      <c r="B2" s="65"/>
      <c r="C2" s="22"/>
      <c r="D2" s="110" t="s">
        <v>94</v>
      </c>
      <c r="E2" s="110"/>
      <c r="F2" s="110"/>
      <c r="G2" s="110"/>
      <c r="H2" s="110"/>
      <c r="I2" s="110"/>
      <c r="J2" s="110"/>
      <c r="K2" s="110"/>
      <c r="L2" s="110"/>
      <c r="M2" s="111"/>
    </row>
    <row r="3" spans="2:13" ht="15.75" customHeight="1" x14ac:dyDescent="0.25">
      <c r="B3" s="65"/>
      <c r="C3" s="22"/>
      <c r="D3" s="112" t="s">
        <v>95</v>
      </c>
      <c r="E3" s="112"/>
      <c r="F3" s="112"/>
      <c r="G3" s="112"/>
      <c r="H3" s="112"/>
      <c r="I3" s="112"/>
      <c r="J3" s="112"/>
      <c r="K3" s="112"/>
      <c r="L3" s="112"/>
      <c r="M3" s="113"/>
    </row>
    <row r="4" spans="2:13" ht="15.75" customHeight="1" x14ac:dyDescent="0.25">
      <c r="B4" s="66"/>
      <c r="C4" s="22"/>
      <c r="D4" s="112" t="s">
        <v>97</v>
      </c>
      <c r="E4" s="112"/>
      <c r="F4" s="112"/>
      <c r="G4" s="112"/>
      <c r="H4" s="112"/>
      <c r="I4" s="112"/>
      <c r="J4" s="112"/>
      <c r="K4" s="112"/>
      <c r="L4" s="112"/>
      <c r="M4" s="113"/>
    </row>
    <row r="5" spans="2:13" ht="15.75" customHeight="1" x14ac:dyDescent="0.25">
      <c r="B5" s="66"/>
      <c r="C5" s="22"/>
      <c r="D5" s="112" t="s">
        <v>96</v>
      </c>
      <c r="E5" s="112"/>
      <c r="F5" s="112"/>
      <c r="G5" s="112"/>
      <c r="H5" s="112"/>
      <c r="I5" s="112"/>
      <c r="J5" s="112"/>
      <c r="K5" s="112"/>
      <c r="L5" s="112"/>
      <c r="M5" s="113"/>
    </row>
    <row r="6" spans="2:13" ht="15.75" customHeight="1" x14ac:dyDescent="0.25">
      <c r="B6" s="66"/>
      <c r="C6" s="22"/>
      <c r="D6" s="112" t="s">
        <v>98</v>
      </c>
      <c r="E6" s="112"/>
      <c r="F6" s="112"/>
      <c r="G6" s="112"/>
      <c r="H6" s="112"/>
      <c r="I6" s="112"/>
      <c r="J6" s="112"/>
      <c r="K6" s="112"/>
      <c r="L6" s="112"/>
      <c r="M6" s="113"/>
    </row>
    <row r="7" spans="2:13" ht="24.75" customHeight="1" thickBot="1" x14ac:dyDescent="0.3">
      <c r="B7" s="67"/>
      <c r="C7" s="68"/>
      <c r="D7" s="69"/>
      <c r="E7" s="68"/>
      <c r="F7" s="70"/>
      <c r="G7" s="70"/>
      <c r="H7" s="71"/>
      <c r="I7" s="68"/>
      <c r="J7" s="68"/>
      <c r="K7" s="72"/>
      <c r="L7" s="72"/>
      <c r="M7" s="73"/>
    </row>
    <row r="8" spans="2:13" ht="26.25" customHeight="1" thickBot="1" x14ac:dyDescent="0.3">
      <c r="B8" s="114" t="s">
        <v>57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6"/>
    </row>
    <row r="9" spans="2:13" hidden="1" x14ac:dyDescent="0.25">
      <c r="B9" s="119" t="s">
        <v>30</v>
      </c>
      <c r="C9" s="120"/>
      <c r="D9" s="120"/>
      <c r="E9" s="120"/>
      <c r="F9" s="120"/>
      <c r="G9" s="120"/>
      <c r="H9" s="121"/>
      <c r="I9" s="4"/>
      <c r="J9" s="4"/>
      <c r="K9" s="33"/>
      <c r="L9" s="33"/>
    </row>
    <row r="10" spans="2:13" ht="15.75" x14ac:dyDescent="0.25">
      <c r="B10" s="42" t="s">
        <v>1</v>
      </c>
      <c r="C10" s="122" t="s">
        <v>2</v>
      </c>
      <c r="D10" s="123"/>
      <c r="E10" s="43" t="s">
        <v>3</v>
      </c>
      <c r="F10" s="44" t="s">
        <v>4</v>
      </c>
      <c r="G10" s="101" t="s">
        <v>5</v>
      </c>
      <c r="H10" s="45" t="s">
        <v>29</v>
      </c>
      <c r="I10" s="45" t="s">
        <v>28</v>
      </c>
      <c r="J10" s="124" t="s">
        <v>58</v>
      </c>
      <c r="K10" s="125"/>
      <c r="L10" s="126" t="s">
        <v>59</v>
      </c>
      <c r="M10" s="127"/>
    </row>
    <row r="11" spans="2:13" ht="15.75" x14ac:dyDescent="0.25">
      <c r="B11" s="41">
        <v>1</v>
      </c>
      <c r="C11" s="37" t="s">
        <v>7</v>
      </c>
      <c r="D11" s="38"/>
      <c r="E11" s="37"/>
      <c r="F11" s="39"/>
      <c r="G11" s="39"/>
      <c r="H11" s="40"/>
      <c r="I11" s="45" t="s">
        <v>60</v>
      </c>
      <c r="J11" s="45" t="s">
        <v>64</v>
      </c>
      <c r="K11" s="45" t="s">
        <v>65</v>
      </c>
      <c r="L11" s="45" t="s">
        <v>64</v>
      </c>
      <c r="M11" s="45" t="s">
        <v>65</v>
      </c>
    </row>
    <row r="12" spans="2:13" x14ac:dyDescent="0.25">
      <c r="B12" s="10" t="s">
        <v>6</v>
      </c>
      <c r="C12" s="11" t="s">
        <v>8</v>
      </c>
      <c r="D12" s="12"/>
      <c r="E12" s="11"/>
      <c r="F12" s="13"/>
      <c r="G12" s="13"/>
      <c r="H12" s="25"/>
      <c r="I12" s="13"/>
      <c r="J12" s="6"/>
      <c r="K12" s="36"/>
      <c r="L12" s="36"/>
      <c r="M12" s="6"/>
    </row>
    <row r="13" spans="2:13" hidden="1" x14ac:dyDescent="0.25">
      <c r="B13" s="9" t="s">
        <v>9</v>
      </c>
      <c r="C13" s="6" t="s">
        <v>53</v>
      </c>
      <c r="D13" s="7">
        <v>3</v>
      </c>
      <c r="E13" s="6" t="s">
        <v>23</v>
      </c>
      <c r="F13" s="8">
        <v>369.84</v>
      </c>
      <c r="G13" s="8">
        <f>D13*F13</f>
        <v>1109.52</v>
      </c>
      <c r="H13" s="9" t="s">
        <v>25</v>
      </c>
      <c r="I13" s="6"/>
      <c r="J13" s="6"/>
      <c r="K13" s="36"/>
      <c r="L13" s="36"/>
      <c r="M13" s="6"/>
    </row>
    <row r="14" spans="2:13" x14ac:dyDescent="0.25">
      <c r="B14" s="51"/>
      <c r="C14" s="51" t="s">
        <v>22</v>
      </c>
      <c r="D14" s="52"/>
      <c r="E14" s="51"/>
      <c r="F14" s="53"/>
      <c r="G14" s="54">
        <f>Orçamento!F14</f>
        <v>384</v>
      </c>
      <c r="H14" s="55"/>
      <c r="I14" s="56">
        <f>(G14/G36)</f>
        <v>6.0370147675097019E-3</v>
      </c>
      <c r="J14" s="56">
        <v>1</v>
      </c>
      <c r="K14" s="57">
        <v>1</v>
      </c>
      <c r="L14" s="57"/>
      <c r="M14" s="57">
        <v>1</v>
      </c>
    </row>
    <row r="15" spans="2:13" x14ac:dyDescent="0.25">
      <c r="B15" s="10" t="s">
        <v>10</v>
      </c>
      <c r="C15" s="11" t="s">
        <v>15</v>
      </c>
      <c r="D15" s="12"/>
      <c r="E15" s="11"/>
      <c r="F15" s="13"/>
      <c r="G15" s="13"/>
      <c r="H15" s="25"/>
      <c r="I15" s="13"/>
      <c r="J15" s="35"/>
      <c r="K15" s="34"/>
      <c r="L15" s="34"/>
      <c r="M15" s="35"/>
    </row>
    <row r="16" spans="2:13" hidden="1" x14ac:dyDescent="0.25">
      <c r="B16" s="9" t="s">
        <v>12</v>
      </c>
      <c r="C16" s="6" t="s">
        <v>16</v>
      </c>
      <c r="D16" s="7">
        <v>450</v>
      </c>
      <c r="E16" s="6" t="s">
        <v>23</v>
      </c>
      <c r="F16" s="8">
        <v>6.67</v>
      </c>
      <c r="G16" s="8">
        <f>D16*F16</f>
        <v>3001.5</v>
      </c>
      <c r="H16" s="9" t="s">
        <v>27</v>
      </c>
      <c r="I16" s="35"/>
      <c r="J16" s="35"/>
      <c r="K16" s="34"/>
      <c r="L16" s="34"/>
      <c r="M16" s="35"/>
    </row>
    <row r="17" spans="2:13" x14ac:dyDescent="0.25">
      <c r="B17" s="51"/>
      <c r="C17" s="51" t="s">
        <v>22</v>
      </c>
      <c r="D17" s="52"/>
      <c r="E17" s="51"/>
      <c r="F17" s="53"/>
      <c r="G17" s="54">
        <f>Orçamento!F17</f>
        <v>806.40000000000009</v>
      </c>
      <c r="H17" s="55"/>
      <c r="I17" s="56">
        <f>G17/G36</f>
        <v>1.2677731011770376E-2</v>
      </c>
      <c r="J17" s="56">
        <v>1</v>
      </c>
      <c r="K17" s="57">
        <v>1</v>
      </c>
      <c r="L17" s="57"/>
      <c r="M17" s="57">
        <v>1</v>
      </c>
    </row>
    <row r="18" spans="2:13" x14ac:dyDescent="0.25">
      <c r="B18" s="10" t="s">
        <v>14</v>
      </c>
      <c r="C18" s="11" t="s">
        <v>11</v>
      </c>
      <c r="D18" s="12"/>
      <c r="E18" s="11"/>
      <c r="F18" s="13"/>
      <c r="G18" s="13"/>
      <c r="H18" s="25"/>
      <c r="I18" s="13"/>
      <c r="J18" s="35"/>
      <c r="K18" s="34"/>
      <c r="L18" s="34"/>
      <c r="M18" s="35"/>
    </row>
    <row r="19" spans="2:13" hidden="1" x14ac:dyDescent="0.25">
      <c r="B19" s="9" t="s">
        <v>38</v>
      </c>
      <c r="C19" s="6" t="s">
        <v>13</v>
      </c>
      <c r="D19" s="7">
        <v>58.96</v>
      </c>
      <c r="E19" s="6" t="s">
        <v>24</v>
      </c>
      <c r="F19" s="8">
        <v>34.549999999999997</v>
      </c>
      <c r="G19" s="8">
        <f>D19*F19</f>
        <v>2037.0679999999998</v>
      </c>
      <c r="H19" s="9">
        <v>73447</v>
      </c>
      <c r="I19" s="35"/>
      <c r="J19" s="35"/>
      <c r="K19" s="34"/>
      <c r="L19" s="34"/>
      <c r="M19" s="35"/>
    </row>
    <row r="20" spans="2:13" hidden="1" x14ac:dyDescent="0.25">
      <c r="B20" s="9" t="s">
        <v>39</v>
      </c>
      <c r="C20" s="6" t="s">
        <v>54</v>
      </c>
      <c r="D20" s="7">
        <v>5.4</v>
      </c>
      <c r="E20" s="6" t="s">
        <v>24</v>
      </c>
      <c r="F20" s="8">
        <v>25.54</v>
      </c>
      <c r="G20" s="8">
        <f t="shared" ref="G20:G21" si="0">D20*F20</f>
        <v>137.916</v>
      </c>
      <c r="H20" s="9">
        <v>73481</v>
      </c>
      <c r="I20" s="35"/>
      <c r="J20" s="35"/>
      <c r="K20" s="34"/>
      <c r="L20" s="34"/>
      <c r="M20" s="35"/>
    </row>
    <row r="21" spans="2:13" hidden="1" x14ac:dyDescent="0.25">
      <c r="B21" s="9" t="s">
        <v>40</v>
      </c>
      <c r="C21" s="6" t="s">
        <v>55</v>
      </c>
      <c r="D21" s="7">
        <v>26.64</v>
      </c>
      <c r="E21" s="6" t="s">
        <v>24</v>
      </c>
      <c r="F21" s="8">
        <v>30.04</v>
      </c>
      <c r="G21" s="8">
        <f t="shared" si="0"/>
        <v>800.26559999999995</v>
      </c>
      <c r="H21" s="9" t="s">
        <v>26</v>
      </c>
      <c r="I21" s="35"/>
      <c r="J21" s="35"/>
      <c r="K21" s="34"/>
      <c r="L21" s="34"/>
      <c r="M21" s="35"/>
    </row>
    <row r="22" spans="2:13" x14ac:dyDescent="0.25">
      <c r="B22" s="51"/>
      <c r="C22" s="51" t="s">
        <v>22</v>
      </c>
      <c r="D22" s="52"/>
      <c r="E22" s="51"/>
      <c r="F22" s="53"/>
      <c r="G22" s="54">
        <f>Orçamento!F21</f>
        <v>567.44399999999996</v>
      </c>
      <c r="H22" s="55"/>
      <c r="I22" s="56">
        <f>G22/G36</f>
        <v>8.9210099159759779E-3</v>
      </c>
      <c r="J22" s="56">
        <v>1</v>
      </c>
      <c r="K22" s="57">
        <v>1</v>
      </c>
      <c r="L22" s="57"/>
      <c r="M22" s="57">
        <v>1</v>
      </c>
    </row>
    <row r="23" spans="2:13" x14ac:dyDescent="0.25">
      <c r="B23" s="10">
        <v>2</v>
      </c>
      <c r="C23" s="11" t="s">
        <v>17</v>
      </c>
      <c r="D23" s="12"/>
      <c r="E23" s="11"/>
      <c r="F23" s="13"/>
      <c r="G23" s="13"/>
      <c r="H23" s="14"/>
      <c r="I23" s="13"/>
      <c r="J23" s="35"/>
      <c r="K23" s="34"/>
      <c r="L23" s="34"/>
      <c r="M23" s="35"/>
    </row>
    <row r="24" spans="2:13" hidden="1" x14ac:dyDescent="0.25">
      <c r="B24" s="9" t="s">
        <v>41</v>
      </c>
      <c r="C24" s="6" t="s">
        <v>18</v>
      </c>
      <c r="D24" s="7">
        <v>20.47</v>
      </c>
      <c r="E24" s="6" t="s">
        <v>24</v>
      </c>
      <c r="F24" s="8">
        <v>1575.03</v>
      </c>
      <c r="G24" s="8">
        <f>D24*F24</f>
        <v>32240.864099999999</v>
      </c>
      <c r="H24" s="9">
        <v>73346</v>
      </c>
      <c r="I24" s="35"/>
      <c r="J24" s="35"/>
      <c r="K24" s="34"/>
      <c r="L24" s="34"/>
      <c r="M24" s="35"/>
    </row>
    <row r="25" spans="2:13" hidden="1" x14ac:dyDescent="0.25">
      <c r="B25" s="9" t="s">
        <v>42</v>
      </c>
      <c r="C25" s="6" t="s">
        <v>19</v>
      </c>
      <c r="D25" s="7">
        <v>5.4</v>
      </c>
      <c r="E25" s="6" t="s">
        <v>24</v>
      </c>
      <c r="F25" s="8">
        <v>1575.03</v>
      </c>
      <c r="G25" s="8">
        <f>D25*F25</f>
        <v>8505.1620000000003</v>
      </c>
      <c r="H25" s="9">
        <v>73346</v>
      </c>
      <c r="I25" s="35"/>
      <c r="J25" s="35"/>
      <c r="K25" s="34"/>
      <c r="L25" s="34"/>
      <c r="M25" s="35"/>
    </row>
    <row r="26" spans="2:13" x14ac:dyDescent="0.25">
      <c r="B26" s="51"/>
      <c r="C26" s="51" t="s">
        <v>22</v>
      </c>
      <c r="D26" s="52"/>
      <c r="E26" s="51"/>
      <c r="F26" s="53"/>
      <c r="G26" s="54">
        <f>Orçamento!F24</f>
        <v>5250</v>
      </c>
      <c r="H26" s="55"/>
      <c r="I26" s="56">
        <f>G26/G36</f>
        <v>8.2537311274546707E-2</v>
      </c>
      <c r="J26" s="56">
        <v>1</v>
      </c>
      <c r="K26" s="57">
        <v>1</v>
      </c>
      <c r="L26" s="57"/>
      <c r="M26" s="57">
        <v>1</v>
      </c>
    </row>
    <row r="27" spans="2:13" x14ac:dyDescent="0.25">
      <c r="B27" s="10">
        <v>3</v>
      </c>
      <c r="C27" s="11" t="s">
        <v>20</v>
      </c>
      <c r="D27" s="12"/>
      <c r="E27" s="11"/>
      <c r="F27" s="13"/>
      <c r="G27" s="13"/>
      <c r="H27" s="14"/>
      <c r="I27" s="13"/>
      <c r="J27" s="34"/>
      <c r="K27" s="34"/>
      <c r="L27" s="34"/>
      <c r="M27" s="35"/>
    </row>
    <row r="28" spans="2:13" hidden="1" x14ac:dyDescent="0.25">
      <c r="B28" s="9" t="s">
        <v>46</v>
      </c>
      <c r="C28" s="6" t="s">
        <v>56</v>
      </c>
      <c r="D28" s="7">
        <v>22.58</v>
      </c>
      <c r="E28" s="6" t="s">
        <v>24</v>
      </c>
      <c r="F28" s="8">
        <v>1575.03</v>
      </c>
      <c r="G28" s="8">
        <f>D28*F28</f>
        <v>35564.177399999993</v>
      </c>
      <c r="H28" s="9">
        <v>73346</v>
      </c>
      <c r="I28" s="35"/>
      <c r="J28" s="35"/>
      <c r="K28" s="34"/>
      <c r="L28" s="34"/>
      <c r="M28" s="35"/>
    </row>
    <row r="29" spans="2:13" hidden="1" x14ac:dyDescent="0.25">
      <c r="B29" s="9" t="s">
        <v>47</v>
      </c>
      <c r="C29" s="6" t="s">
        <v>21</v>
      </c>
      <c r="D29" s="7">
        <v>450</v>
      </c>
      <c r="E29" s="6" t="s">
        <v>23</v>
      </c>
      <c r="F29" s="8">
        <v>61.95</v>
      </c>
      <c r="G29" s="8">
        <f>D29*F29</f>
        <v>27877.5</v>
      </c>
      <c r="H29" s="9">
        <v>72111</v>
      </c>
      <c r="I29" s="35"/>
      <c r="J29" s="35"/>
      <c r="K29" s="34"/>
      <c r="L29" s="34"/>
      <c r="M29" s="35"/>
    </row>
    <row r="30" spans="2:13" x14ac:dyDescent="0.25">
      <c r="B30" s="51"/>
      <c r="C30" s="95" t="s">
        <v>22</v>
      </c>
      <c r="D30" s="96"/>
      <c r="E30" s="51"/>
      <c r="F30" s="53"/>
      <c r="G30" s="54">
        <f>Orçamento!F32</f>
        <v>29610.000000000004</v>
      </c>
      <c r="H30" s="55"/>
      <c r="I30" s="56">
        <f>G30/G36</f>
        <v>0.46551043558844352</v>
      </c>
      <c r="J30" s="56">
        <v>0.5</v>
      </c>
      <c r="K30" s="57">
        <v>0.5</v>
      </c>
      <c r="L30" s="57">
        <v>0.5</v>
      </c>
      <c r="M30" s="57">
        <v>1</v>
      </c>
    </row>
    <row r="31" spans="2:13" x14ac:dyDescent="0.25">
      <c r="B31" s="93">
        <v>4</v>
      </c>
      <c r="C31" s="99" t="s">
        <v>31</v>
      </c>
      <c r="D31" s="100"/>
      <c r="E31" s="94"/>
      <c r="F31" s="13"/>
      <c r="G31" s="13"/>
      <c r="H31" s="14"/>
      <c r="I31" s="13"/>
      <c r="J31" s="35"/>
      <c r="K31" s="34"/>
      <c r="L31" s="34"/>
      <c r="M31" s="35"/>
    </row>
    <row r="32" spans="2:13" hidden="1" x14ac:dyDescent="0.25">
      <c r="B32" s="9" t="s">
        <v>43</v>
      </c>
      <c r="C32" s="97" t="s">
        <v>32</v>
      </c>
      <c r="D32" s="98">
        <v>526.35</v>
      </c>
      <c r="E32" s="6" t="s">
        <v>23</v>
      </c>
      <c r="F32" s="8">
        <v>23.34</v>
      </c>
      <c r="G32" s="8">
        <f>D32*F32</f>
        <v>12285.009</v>
      </c>
      <c r="H32" s="9" t="s">
        <v>33</v>
      </c>
      <c r="I32" s="35"/>
      <c r="J32" s="35"/>
      <c r="K32" s="34"/>
      <c r="L32" s="34"/>
      <c r="M32" s="35"/>
    </row>
    <row r="33" spans="2:15" hidden="1" x14ac:dyDescent="0.25">
      <c r="B33" s="9" t="s">
        <v>44</v>
      </c>
      <c r="C33" s="6" t="s">
        <v>37</v>
      </c>
      <c r="D33" s="7">
        <v>574.20000000000005</v>
      </c>
      <c r="E33" s="6" t="s">
        <v>36</v>
      </c>
      <c r="F33" s="8">
        <v>18.62</v>
      </c>
      <c r="G33" s="8">
        <f>D33*F33</f>
        <v>10691.604000000001</v>
      </c>
      <c r="H33" s="9">
        <v>4472</v>
      </c>
      <c r="I33" s="35"/>
      <c r="J33" s="35"/>
      <c r="K33" s="34"/>
      <c r="L33" s="34"/>
      <c r="M33" s="35"/>
    </row>
    <row r="34" spans="2:15" hidden="1" x14ac:dyDescent="0.25">
      <c r="B34" s="9" t="s">
        <v>45</v>
      </c>
      <c r="C34" s="6" t="s">
        <v>34</v>
      </c>
      <c r="D34" s="7">
        <v>31.9</v>
      </c>
      <c r="E34" s="6" t="s">
        <v>36</v>
      </c>
      <c r="F34" s="8">
        <v>61.47</v>
      </c>
      <c r="G34" s="8">
        <f>D34*F34</f>
        <v>1960.8929999999998</v>
      </c>
      <c r="H34" s="9" t="s">
        <v>35</v>
      </c>
      <c r="I34" s="35"/>
      <c r="J34" s="35"/>
      <c r="K34" s="34"/>
      <c r="L34" s="34"/>
      <c r="M34" s="35"/>
    </row>
    <row r="35" spans="2:15" ht="15.75" thickBot="1" x14ac:dyDescent="0.3">
      <c r="B35" s="51"/>
      <c r="C35" s="51" t="s">
        <v>22</v>
      </c>
      <c r="D35" s="52"/>
      <c r="E35" s="51"/>
      <c r="F35" s="53"/>
      <c r="G35" s="54">
        <f>Orçamento!F39</f>
        <v>26989.7526</v>
      </c>
      <c r="H35" s="55"/>
      <c r="I35" s="56">
        <f>G35/G36</f>
        <v>0.42431649744175359</v>
      </c>
      <c r="J35" s="56">
        <v>1</v>
      </c>
      <c r="K35" s="57"/>
      <c r="L35" s="57"/>
      <c r="M35" s="57">
        <v>1</v>
      </c>
    </row>
    <row r="36" spans="2:15" ht="15.75" thickBot="1" x14ac:dyDescent="0.3">
      <c r="B36" s="117" t="s">
        <v>61</v>
      </c>
      <c r="C36" s="118"/>
      <c r="D36" s="46"/>
      <c r="E36" s="47"/>
      <c r="F36" s="48" t="s">
        <v>28</v>
      </c>
      <c r="G36" s="49">
        <f>G35+G30+G26+G17+G22+G14</f>
        <v>63607.596600000012</v>
      </c>
      <c r="H36" s="50"/>
      <c r="I36" s="85">
        <f>SUM(I14:I35)</f>
        <v>0.99999999999999989</v>
      </c>
      <c r="J36" s="85"/>
      <c r="K36" s="86">
        <v>0.76719999999999999</v>
      </c>
      <c r="L36" s="87"/>
      <c r="M36" s="85">
        <v>1</v>
      </c>
    </row>
    <row r="37" spans="2:15" x14ac:dyDescent="0.25">
      <c r="B37" s="22"/>
      <c r="C37" s="75"/>
      <c r="D37" s="76"/>
      <c r="E37" s="77"/>
      <c r="F37" s="78"/>
      <c r="G37" s="79"/>
      <c r="H37" s="80"/>
      <c r="I37" s="81"/>
      <c r="J37" s="81"/>
      <c r="K37" s="82"/>
      <c r="L37" s="82"/>
      <c r="M37" s="81"/>
    </row>
    <row r="38" spans="2:15" x14ac:dyDescent="0.25">
      <c r="B38" s="109" t="s">
        <v>89</v>
      </c>
      <c r="C38" s="109"/>
      <c r="D38" s="109"/>
    </row>
    <row r="39" spans="2:15" x14ac:dyDescent="0.25">
      <c r="B39" s="92"/>
      <c r="C39" s="92"/>
      <c r="D39" s="92"/>
      <c r="H39" s="91"/>
    </row>
    <row r="40" spans="2:15" x14ac:dyDescent="0.25">
      <c r="B40" s="92"/>
      <c r="C40" s="92"/>
      <c r="D40" s="92"/>
      <c r="H40" s="91"/>
    </row>
    <row r="42" spans="2:15" x14ac:dyDescent="0.25">
      <c r="C42" s="4" t="s">
        <v>67</v>
      </c>
      <c r="D42" s="4"/>
      <c r="E42" s="4"/>
      <c r="F42" s="4"/>
      <c r="G42" s="4"/>
      <c r="H42" s="4"/>
      <c r="I42" s="4"/>
      <c r="J42" s="4"/>
      <c r="K42" s="4" t="s">
        <v>74</v>
      </c>
      <c r="L42" s="4"/>
      <c r="M42" s="4"/>
      <c r="N42" s="4"/>
      <c r="O42" s="4"/>
    </row>
    <row r="43" spans="2:15" ht="15.75" x14ac:dyDescent="0.25">
      <c r="C43" s="104" t="s">
        <v>48</v>
      </c>
      <c r="D43" s="104"/>
      <c r="E43" s="104"/>
      <c r="F43" s="104"/>
      <c r="G43" s="104"/>
      <c r="H43" s="104"/>
      <c r="I43" s="104"/>
      <c r="J43" s="31"/>
      <c r="K43" s="104" t="s">
        <v>48</v>
      </c>
      <c r="L43" s="104"/>
      <c r="M43" s="104"/>
      <c r="N43" s="31"/>
      <c r="O43" s="31"/>
    </row>
    <row r="44" spans="2:15" ht="15.75" x14ac:dyDescent="0.25">
      <c r="C44" s="104" t="s">
        <v>49</v>
      </c>
      <c r="D44" s="104"/>
      <c r="E44" s="104"/>
      <c r="F44" s="104"/>
      <c r="G44" s="104"/>
      <c r="H44" s="104"/>
      <c r="I44" s="104"/>
      <c r="J44" s="31"/>
      <c r="K44" s="104" t="s">
        <v>72</v>
      </c>
      <c r="L44" s="104"/>
      <c r="M44" s="104"/>
      <c r="N44" s="31"/>
      <c r="O44" s="31"/>
    </row>
    <row r="45" spans="2:15" ht="15.75" x14ac:dyDescent="0.25">
      <c r="C45" s="104" t="s">
        <v>52</v>
      </c>
      <c r="D45" s="104"/>
      <c r="E45" s="104"/>
      <c r="F45" s="104"/>
      <c r="G45" s="104"/>
      <c r="H45" s="104"/>
      <c r="I45" s="104"/>
      <c r="J45" s="31"/>
      <c r="K45" s="104" t="s">
        <v>73</v>
      </c>
      <c r="L45" s="104"/>
      <c r="M45" s="104"/>
      <c r="N45" s="31"/>
      <c r="O45" s="31"/>
    </row>
    <row r="46" spans="2:15" ht="15.75" x14ac:dyDescent="0.25">
      <c r="C46" s="31"/>
      <c r="D46" s="31"/>
      <c r="E46" s="105"/>
      <c r="F46" s="105"/>
      <c r="G46" s="105"/>
    </row>
  </sheetData>
  <mergeCells count="19">
    <mergeCell ref="E46:G46"/>
    <mergeCell ref="C45:I45"/>
    <mergeCell ref="C44:I44"/>
    <mergeCell ref="C43:I43"/>
    <mergeCell ref="B8:M8"/>
    <mergeCell ref="B36:C36"/>
    <mergeCell ref="B9:H9"/>
    <mergeCell ref="C10:D10"/>
    <mergeCell ref="B38:D38"/>
    <mergeCell ref="K43:M43"/>
    <mergeCell ref="K44:M44"/>
    <mergeCell ref="K45:M45"/>
    <mergeCell ref="J10:K10"/>
    <mergeCell ref="L10:M10"/>
    <mergeCell ref="D2:M2"/>
    <mergeCell ref="D3:M3"/>
    <mergeCell ref="D4:M4"/>
    <mergeCell ref="D5:M5"/>
    <mergeCell ref="D6:M6"/>
  </mergeCells>
  <pageMargins left="0.511811024" right="0.511811024" top="0.78740157499999996" bottom="0.78740157499999996" header="0.31496062000000002" footer="0.31496062000000002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Orçamento</vt:lpstr>
      <vt:lpstr>Cronograma</vt:lpstr>
      <vt:lpstr>Cronograma!Area_de_impressao</vt:lpstr>
      <vt:lpstr>Orçamento!Area_de_impressao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Usuario</cp:lastModifiedBy>
  <cp:lastPrinted>2015-10-15T17:12:47Z</cp:lastPrinted>
  <dcterms:created xsi:type="dcterms:W3CDTF">2014-01-09T11:38:21Z</dcterms:created>
  <dcterms:modified xsi:type="dcterms:W3CDTF">2015-11-24T17:15:48Z</dcterms:modified>
</cp:coreProperties>
</file>